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калькулятор" sheetId="1" r:id="rId1"/>
  </sheets>
  <calcPr calcId="125725"/>
</workbook>
</file>

<file path=xl/calcChain.xml><?xml version="1.0" encoding="utf-8"?>
<calcChain xmlns="http://schemas.openxmlformats.org/spreadsheetml/2006/main">
  <c r="D26" i="1"/>
  <c r="C26" s="1"/>
  <c r="D17"/>
  <c r="C17" s="1"/>
  <c r="D8"/>
  <c r="C8" s="1"/>
  <c r="F26" l="1"/>
  <c r="F24" s="1"/>
  <c r="J26"/>
  <c r="J25" s="1"/>
  <c r="N26"/>
  <c r="N25" s="1"/>
  <c r="E26"/>
  <c r="E25" s="1"/>
  <c r="I26"/>
  <c r="I25" s="1"/>
  <c r="M26"/>
  <c r="M25" s="1"/>
  <c r="H26"/>
  <c r="H25" s="1"/>
  <c r="L26"/>
  <c r="L25" s="1"/>
  <c r="G26"/>
  <c r="G25" s="1"/>
  <c r="K26"/>
  <c r="K25" s="1"/>
  <c r="I23"/>
  <c r="I24"/>
  <c r="I17"/>
  <c r="M17"/>
  <c r="H17"/>
  <c r="L17"/>
  <c r="G17"/>
  <c r="K17"/>
  <c r="K14" s="1"/>
  <c r="E17"/>
  <c r="E15" s="1"/>
  <c r="F17"/>
  <c r="J17"/>
  <c r="N17"/>
  <c r="N14" s="1"/>
  <c r="K8"/>
  <c r="K7" s="1"/>
  <c r="M8"/>
  <c r="M7" s="1"/>
  <c r="N8"/>
  <c r="N7" s="1"/>
  <c r="J8"/>
  <c r="J7" s="1"/>
  <c r="F8"/>
  <c r="F7" s="1"/>
  <c r="H8"/>
  <c r="H7" s="1"/>
  <c r="L8"/>
  <c r="L7" s="1"/>
  <c r="G8"/>
  <c r="G7" s="1"/>
  <c r="E8"/>
  <c r="E7" s="1"/>
  <c r="I8"/>
  <c r="I7" s="1"/>
  <c r="F25" l="1"/>
  <c r="F23"/>
  <c r="G24"/>
  <c r="G23"/>
  <c r="L23"/>
  <c r="K23"/>
  <c r="H23"/>
  <c r="H24"/>
  <c r="N24"/>
  <c r="E24"/>
  <c r="E23"/>
  <c r="J23"/>
  <c r="K24"/>
  <c r="J24"/>
  <c r="N23"/>
  <c r="M23"/>
  <c r="L24"/>
  <c r="M24"/>
  <c r="J15"/>
  <c r="J14"/>
  <c r="J16"/>
  <c r="G15"/>
  <c r="G14"/>
  <c r="G16"/>
  <c r="I16"/>
  <c r="I15"/>
  <c r="I14"/>
  <c r="M16"/>
  <c r="M14"/>
  <c r="M15"/>
  <c r="E14"/>
  <c r="E16"/>
  <c r="H14"/>
  <c r="H16"/>
  <c r="H15"/>
  <c r="N16"/>
  <c r="K15"/>
  <c r="K16"/>
  <c r="F14"/>
  <c r="F15"/>
  <c r="F16"/>
  <c r="L14"/>
  <c r="L15"/>
  <c r="L16"/>
  <c r="N15"/>
  <c r="K6"/>
  <c r="K5"/>
  <c r="M5"/>
  <c r="M6"/>
  <c r="E6"/>
  <c r="E5"/>
  <c r="F6"/>
  <c r="F5"/>
  <c r="I6"/>
  <c r="I5"/>
  <c r="H5"/>
  <c r="H6"/>
  <c r="L5"/>
  <c r="L6"/>
  <c r="N6"/>
  <c r="N5"/>
  <c r="G6"/>
  <c r="G5"/>
  <c r="J6"/>
  <c r="J5"/>
</calcChain>
</file>

<file path=xl/sharedStrings.xml><?xml version="1.0" encoding="utf-8"?>
<sst xmlns="http://schemas.openxmlformats.org/spreadsheetml/2006/main" count="52" uniqueCount="18">
  <si>
    <t>А</t>
  </si>
  <si>
    <t>Б</t>
  </si>
  <si>
    <t>В</t>
  </si>
  <si>
    <t>объемные пропорции</t>
  </si>
  <si>
    <t>плотность</t>
  </si>
  <si>
    <t>Смесь</t>
  </si>
  <si>
    <t>нужное количество готовой смеси, грамм</t>
  </si>
  <si>
    <t>грамм</t>
  </si>
  <si>
    <t>мл</t>
  </si>
  <si>
    <t>Калькулятор пересчета объемных пропорций в весовые</t>
  </si>
  <si>
    <t>А:Б+%</t>
  </si>
  <si>
    <t>А : Б + %</t>
  </si>
  <si>
    <t>% от (А+Б)</t>
  </si>
  <si>
    <t>введи</t>
  </si>
  <si>
    <t>А:Б:B</t>
  </si>
  <si>
    <t>% от (А)</t>
  </si>
  <si>
    <t>Заполните пропорции и плотности (желтые поля), при необходимости желаемое кол-во грамм, а калькулятор пересчитает вес составляющих</t>
  </si>
  <si>
    <t>Если в смеси только две составляющие, то задайте в объемной пропорции 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</si>
</sst>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b/>
      <sz val="16"/>
      <color theme="1"/>
      <name val="Arial Blac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2" fontId="0" fillId="0" borderId="6" xfId="0" applyNumberFormat="1" applyBorder="1" applyAlignment="1" applyProtection="1">
      <alignment horizontal="center"/>
      <protection hidden="1"/>
    </xf>
    <xf numFmtId="2" fontId="0" fillId="0" borderId="7" xfId="0" applyNumberFormat="1" applyBorder="1" applyAlignment="1" applyProtection="1">
      <alignment horizontal="center"/>
      <protection hidden="1"/>
    </xf>
    <xf numFmtId="4" fontId="0" fillId="0" borderId="3" xfId="0" applyNumberFormat="1" applyBorder="1" applyProtection="1"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2" fontId="0" fillId="0" borderId="2" xfId="0" applyNumberFormat="1" applyBorder="1" applyAlignment="1" applyProtection="1">
      <alignment horizontal="center"/>
      <protection hidden="1"/>
    </xf>
    <xf numFmtId="4" fontId="0" fillId="0" borderId="4" xfId="0" applyNumberFormat="1" applyBorder="1" applyProtection="1">
      <protection hidden="1"/>
    </xf>
    <xf numFmtId="0" fontId="0" fillId="0" borderId="0" xfId="0" applyFill="1" applyProtection="1">
      <protection hidden="1"/>
    </xf>
    <xf numFmtId="0" fontId="3" fillId="0" borderId="0" xfId="0" applyFont="1" applyFill="1" applyProtection="1">
      <protection hidden="1"/>
    </xf>
    <xf numFmtId="2" fontId="3" fillId="0" borderId="0" xfId="0" applyNumberFormat="1" applyFont="1" applyFill="1" applyProtection="1">
      <protection hidden="1"/>
    </xf>
    <xf numFmtId="4" fontId="3" fillId="0" borderId="0" xfId="0" applyNumberFormat="1" applyFont="1" applyFill="1" applyProtection="1">
      <protection hidden="1"/>
    </xf>
    <xf numFmtId="0" fontId="0" fillId="2" borderId="0" xfId="0" applyFill="1" applyAlignment="1" applyProtection="1">
      <alignment horizontal="center"/>
      <protection locked="0" hidden="1"/>
    </xf>
    <xf numFmtId="9" fontId="0" fillId="2" borderId="0" xfId="0" applyNumberFormat="1" applyFill="1" applyAlignment="1" applyProtection="1">
      <alignment horizontal="center"/>
      <protection locked="0" hidden="1"/>
    </xf>
    <xf numFmtId="0" fontId="0" fillId="2" borderId="0" xfId="0" applyNumberFormat="1" applyFill="1" applyAlignment="1" applyProtection="1">
      <alignment horizontal="center"/>
      <protection locked="0" hidden="1"/>
    </xf>
    <xf numFmtId="0" fontId="0" fillId="2" borderId="5" xfId="0" applyFill="1" applyBorder="1" applyAlignment="1" applyProtection="1">
      <alignment horizontal="center"/>
      <protection locked="0" hidden="1"/>
    </xf>
    <xf numFmtId="0" fontId="4" fillId="3" borderId="0" xfId="0" applyFont="1" applyFill="1" applyAlignment="1" applyProtection="1">
      <alignment horizontal="center"/>
      <protection hidden="1"/>
    </xf>
    <xf numFmtId="2" fontId="4" fillId="3" borderId="0" xfId="0" applyNumberFormat="1" applyFont="1" applyFill="1" applyAlignment="1" applyProtection="1">
      <alignment horizontal="center"/>
      <protection hidden="1"/>
    </xf>
    <xf numFmtId="4" fontId="4" fillId="3" borderId="0" xfId="0" applyNumberFormat="1" applyFont="1" applyFill="1" applyAlignment="1" applyProtection="1">
      <alignment horizontal="center"/>
      <protection hidden="1"/>
    </xf>
    <xf numFmtId="4" fontId="4" fillId="3" borderId="0" xfId="0" applyNumberFormat="1" applyFont="1" applyFill="1" applyProtection="1">
      <protection hidden="1"/>
    </xf>
    <xf numFmtId="0" fontId="4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/>
      <protection hidden="1"/>
    </xf>
    <xf numFmtId="0" fontId="1" fillId="3" borderId="9" xfId="0" applyFont="1" applyFill="1" applyBorder="1" applyAlignment="1" applyProtection="1">
      <alignment horizontal="center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595312</xdr:colOff>
      <xdr:row>0</xdr:row>
      <xdr:rowOff>0</xdr:rowOff>
    </xdr:from>
    <xdr:to>
      <xdr:col>14</xdr:col>
      <xdr:colOff>553411</xdr:colOff>
      <xdr:row>1</xdr:row>
      <xdr:rowOff>29012</xdr:rowOff>
    </xdr:to>
    <xdr:pic>
      <xdr:nvPicPr>
        <xdr:cNvPr id="2" name="Рисунок 1" descr="RA logo rus horiz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32812" y="182562"/>
          <a:ext cx="1791662" cy="425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"/>
  <sheetViews>
    <sheetView showGridLines="0" tabSelected="1" zoomScale="120" zoomScaleNormal="120" workbookViewId="0">
      <selection activeCell="N4" sqref="N4"/>
    </sheetView>
  </sheetViews>
  <sheetFormatPr defaultRowHeight="15"/>
  <cols>
    <col min="1" max="1" width="10.42578125" style="1" customWidth="1"/>
    <col min="2" max="2" width="9.7109375" style="1" customWidth="1"/>
    <col min="3" max="3" width="11.140625" style="1" customWidth="1"/>
    <col min="4" max="4" width="23.42578125" style="1" customWidth="1"/>
    <col min="5" max="16384" width="9.140625" style="1"/>
  </cols>
  <sheetData>
    <row r="1" spans="1:15" ht="31.5" customHeight="1">
      <c r="B1" s="32" t="s">
        <v>9</v>
      </c>
    </row>
    <row r="2" spans="1:15" ht="15.75" thickBot="1">
      <c r="B2" s="2" t="s">
        <v>16</v>
      </c>
    </row>
    <row r="3" spans="1:15" ht="15.75" thickBot="1">
      <c r="B3" s="27" t="s">
        <v>11</v>
      </c>
      <c r="C3" s="28" t="s">
        <v>4</v>
      </c>
      <c r="D3" s="28" t="s">
        <v>3</v>
      </c>
      <c r="E3" s="29" t="s">
        <v>6</v>
      </c>
      <c r="F3" s="30"/>
      <c r="G3" s="30"/>
      <c r="H3" s="30"/>
      <c r="I3" s="30"/>
      <c r="J3" s="30"/>
      <c r="K3" s="30"/>
      <c r="L3" s="30"/>
      <c r="M3" s="31"/>
      <c r="N3" s="3"/>
      <c r="O3" s="4"/>
    </row>
    <row r="4" spans="1:15" ht="15.75" thickBot="1">
      <c r="B4" s="27"/>
      <c r="C4" s="28"/>
      <c r="D4" s="28"/>
      <c r="E4" s="5">
        <v>100</v>
      </c>
      <c r="F4" s="6">
        <v>150</v>
      </c>
      <c r="G4" s="6">
        <v>200</v>
      </c>
      <c r="H4" s="6">
        <v>250</v>
      </c>
      <c r="I4" s="6">
        <v>300</v>
      </c>
      <c r="J4" s="6">
        <v>350</v>
      </c>
      <c r="K4" s="6">
        <v>400</v>
      </c>
      <c r="L4" s="6">
        <v>450</v>
      </c>
      <c r="M4" s="7">
        <v>500</v>
      </c>
      <c r="N4" s="21" t="s">
        <v>13</v>
      </c>
      <c r="O4" s="4" t="s">
        <v>7</v>
      </c>
    </row>
    <row r="5" spans="1:15">
      <c r="A5" s="1" t="s">
        <v>10</v>
      </c>
      <c r="B5" s="3" t="s">
        <v>0</v>
      </c>
      <c r="C5" s="18">
        <v>1.62</v>
      </c>
      <c r="D5" s="18">
        <v>2</v>
      </c>
      <c r="E5" s="8">
        <f>E8*$C$5*$D$5/$D$8</f>
        <v>72.418417523468932</v>
      </c>
      <c r="F5" s="8">
        <f t="shared" ref="F5:N5" si="0">F8*$C$5*$D$5/$D$8</f>
        <v>108.62762628520341</v>
      </c>
      <c r="G5" s="8">
        <f t="shared" si="0"/>
        <v>144.83683504693786</v>
      </c>
      <c r="H5" s="8">
        <f t="shared" si="0"/>
        <v>181.04604380867232</v>
      </c>
      <c r="I5" s="8">
        <f t="shared" si="0"/>
        <v>217.25525257040681</v>
      </c>
      <c r="J5" s="8">
        <f t="shared" si="0"/>
        <v>253.46446133214124</v>
      </c>
      <c r="K5" s="8">
        <f t="shared" si="0"/>
        <v>289.67367009387573</v>
      </c>
      <c r="L5" s="8">
        <f t="shared" si="0"/>
        <v>325.88287885561022</v>
      </c>
      <c r="M5" s="9">
        <f t="shared" si="0"/>
        <v>362.09208761734465</v>
      </c>
      <c r="N5" s="10" t="e">
        <f t="shared" si="0"/>
        <v>#VALUE!</v>
      </c>
      <c r="O5" s="4" t="s">
        <v>0</v>
      </c>
    </row>
    <row r="6" spans="1:15">
      <c r="A6" s="1" t="s">
        <v>12</v>
      </c>
      <c r="B6" s="3" t="s">
        <v>1</v>
      </c>
      <c r="C6" s="18">
        <v>0.97</v>
      </c>
      <c r="D6" s="18">
        <v>1</v>
      </c>
      <c r="E6" s="11">
        <f>E8*$C$6*$D$6/$D$8</f>
        <v>21.680822530174339</v>
      </c>
      <c r="F6" s="11">
        <f t="shared" ref="F6:N6" si="1">F8*$C$6*$D$6/$D$8</f>
        <v>32.521233795261509</v>
      </c>
      <c r="G6" s="11">
        <f t="shared" si="1"/>
        <v>43.361645060348678</v>
      </c>
      <c r="H6" s="11">
        <f t="shared" si="1"/>
        <v>54.202056325435848</v>
      </c>
      <c r="I6" s="11">
        <f t="shared" si="1"/>
        <v>65.042467590523017</v>
      </c>
      <c r="J6" s="11">
        <f t="shared" si="1"/>
        <v>75.882878855610173</v>
      </c>
      <c r="K6" s="11">
        <f t="shared" si="1"/>
        <v>86.723290120697357</v>
      </c>
      <c r="L6" s="11">
        <f t="shared" si="1"/>
        <v>97.563701385784526</v>
      </c>
      <c r="M6" s="12">
        <f t="shared" si="1"/>
        <v>108.4041126508717</v>
      </c>
      <c r="N6" s="10" t="e">
        <f t="shared" si="1"/>
        <v>#VALUE!</v>
      </c>
      <c r="O6" s="4" t="s">
        <v>1</v>
      </c>
    </row>
    <row r="7" spans="1:15" ht="15.75" thickBot="1">
      <c r="B7" s="3" t="s">
        <v>2</v>
      </c>
      <c r="C7" s="18">
        <v>0.88</v>
      </c>
      <c r="D7" s="19">
        <v>0.1</v>
      </c>
      <c r="E7" s="11">
        <f>E8*($D$7*($D$5+$D$6)/$D$8)*$C$7</f>
        <v>5.900759946356728</v>
      </c>
      <c r="F7" s="11">
        <f t="shared" ref="F7:N7" si="2">F8*($D$7*($D$5+$D$6)/$D$8)*$C$7</f>
        <v>8.8511399195350933</v>
      </c>
      <c r="G7" s="11">
        <f t="shared" si="2"/>
        <v>11.801519892713456</v>
      </c>
      <c r="H7" s="11">
        <f t="shared" si="2"/>
        <v>14.75189986589182</v>
      </c>
      <c r="I7" s="11">
        <f t="shared" si="2"/>
        <v>17.702279839070187</v>
      </c>
      <c r="J7" s="11">
        <f t="shared" si="2"/>
        <v>20.652659812248547</v>
      </c>
      <c r="K7" s="11">
        <f t="shared" si="2"/>
        <v>23.603039785426912</v>
      </c>
      <c r="L7" s="11">
        <f t="shared" si="2"/>
        <v>26.55341975860528</v>
      </c>
      <c r="M7" s="12">
        <f t="shared" si="2"/>
        <v>29.503799731783641</v>
      </c>
      <c r="N7" s="13" t="e">
        <f t="shared" si="2"/>
        <v>#VALUE!</v>
      </c>
      <c r="O7" s="4" t="s">
        <v>2</v>
      </c>
    </row>
    <row r="8" spans="1:15">
      <c r="B8" s="22" t="s">
        <v>5</v>
      </c>
      <c r="C8" s="23">
        <f>(C5*D5+C6*D6+C7*D7*(D6+D5))/D8</f>
        <v>1.3557575757575759</v>
      </c>
      <c r="D8" s="23">
        <f>D5+D6+D7*(D5+D6)</f>
        <v>3.3</v>
      </c>
      <c r="E8" s="24">
        <f t="shared" ref="E8:N8" si="3">E4/$C$8</f>
        <v>73.759499329459089</v>
      </c>
      <c r="F8" s="24">
        <f t="shared" si="3"/>
        <v>110.63924899418863</v>
      </c>
      <c r="G8" s="24">
        <f t="shared" si="3"/>
        <v>147.51899865891818</v>
      </c>
      <c r="H8" s="24">
        <f t="shared" si="3"/>
        <v>184.39874832364771</v>
      </c>
      <c r="I8" s="24">
        <f t="shared" si="3"/>
        <v>221.27849798837727</v>
      </c>
      <c r="J8" s="24">
        <f t="shared" si="3"/>
        <v>258.1582476531068</v>
      </c>
      <c r="K8" s="24">
        <f t="shared" si="3"/>
        <v>295.03799731783636</v>
      </c>
      <c r="L8" s="24">
        <f t="shared" si="3"/>
        <v>331.91774698256592</v>
      </c>
      <c r="M8" s="24">
        <f t="shared" si="3"/>
        <v>368.79749664729542</v>
      </c>
      <c r="N8" s="25" t="e">
        <f t="shared" si="3"/>
        <v>#VALUE!</v>
      </c>
      <c r="O8" s="26" t="s">
        <v>8</v>
      </c>
    </row>
    <row r="9" spans="1:15" s="14" customFormat="1">
      <c r="B9" s="15"/>
      <c r="C9" s="16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5"/>
    </row>
    <row r="10" spans="1:15" s="14" customFormat="1">
      <c r="B10" s="15"/>
      <c r="C10" s="16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5"/>
    </row>
    <row r="11" spans="1:15" ht="15.75" thickBot="1">
      <c r="B11" s="2" t="s">
        <v>16</v>
      </c>
    </row>
    <row r="12" spans="1:15" ht="15.75" thickBot="1">
      <c r="B12" s="27" t="s">
        <v>14</v>
      </c>
      <c r="C12" s="28" t="s">
        <v>4</v>
      </c>
      <c r="D12" s="28" t="s">
        <v>3</v>
      </c>
      <c r="E12" s="29" t="s">
        <v>6</v>
      </c>
      <c r="F12" s="30"/>
      <c r="G12" s="30"/>
      <c r="H12" s="30"/>
      <c r="I12" s="30"/>
      <c r="J12" s="30"/>
      <c r="K12" s="30"/>
      <c r="L12" s="30"/>
      <c r="M12" s="31"/>
      <c r="N12" s="3"/>
      <c r="O12" s="4"/>
    </row>
    <row r="13" spans="1:15" ht="15.75" thickBot="1">
      <c r="B13" s="27"/>
      <c r="C13" s="28"/>
      <c r="D13" s="28"/>
      <c r="E13" s="5">
        <v>100</v>
      </c>
      <c r="F13" s="6">
        <v>150</v>
      </c>
      <c r="G13" s="6">
        <v>200</v>
      </c>
      <c r="H13" s="6">
        <v>250</v>
      </c>
      <c r="I13" s="6">
        <v>300</v>
      </c>
      <c r="J13" s="6">
        <v>350</v>
      </c>
      <c r="K13" s="6">
        <v>400</v>
      </c>
      <c r="L13" s="6">
        <v>450</v>
      </c>
      <c r="M13" s="7">
        <v>500</v>
      </c>
      <c r="N13" s="21" t="s">
        <v>13</v>
      </c>
      <c r="O13" s="4" t="s">
        <v>7</v>
      </c>
    </row>
    <row r="14" spans="1:15">
      <c r="A14" s="1" t="s">
        <v>14</v>
      </c>
      <c r="B14" s="3" t="s">
        <v>0</v>
      </c>
      <c r="C14" s="18">
        <v>1.62</v>
      </c>
      <c r="D14" s="18">
        <v>3</v>
      </c>
      <c r="E14" s="8">
        <f>E17*$C$14*$D$14/$D$17</f>
        <v>72.429210134128169</v>
      </c>
      <c r="F14" s="8">
        <f t="shared" ref="F14:M14" si="4">F17*$C$14*$D$14/$D$17</f>
        <v>108.64381520119225</v>
      </c>
      <c r="G14" s="8">
        <f t="shared" si="4"/>
        <v>144.85842026825634</v>
      </c>
      <c r="H14" s="8">
        <f t="shared" si="4"/>
        <v>181.07302533532044</v>
      </c>
      <c r="I14" s="8">
        <f t="shared" si="4"/>
        <v>217.28763040238451</v>
      </c>
      <c r="J14" s="8">
        <f t="shared" si="4"/>
        <v>253.50223546944858</v>
      </c>
      <c r="K14" s="8">
        <f t="shared" si="4"/>
        <v>289.71684053651268</v>
      </c>
      <c r="L14" s="8">
        <f t="shared" si="4"/>
        <v>325.93144560357678</v>
      </c>
      <c r="M14" s="8">
        <f t="shared" si="4"/>
        <v>362.14605067064088</v>
      </c>
      <c r="N14" s="8" t="e">
        <f>N17*$C$14*$D$14/$D$17</f>
        <v>#VALUE!</v>
      </c>
      <c r="O14" s="4" t="s">
        <v>0</v>
      </c>
    </row>
    <row r="15" spans="1:15">
      <c r="B15" s="3" t="s">
        <v>1</v>
      </c>
      <c r="C15" s="18">
        <v>0.97</v>
      </c>
      <c r="D15" s="18">
        <v>1</v>
      </c>
      <c r="E15" s="11">
        <f>E17*$C$15*$D$15/$D$17</f>
        <v>14.456035767511176</v>
      </c>
      <c r="F15" s="11">
        <f t="shared" ref="F15:M15" si="5">F17*$C$15*$D$15/$D$17</f>
        <v>21.684053651266765</v>
      </c>
      <c r="G15" s="11">
        <f t="shared" si="5"/>
        <v>28.912071535022353</v>
      </c>
      <c r="H15" s="11">
        <f t="shared" si="5"/>
        <v>36.14008941877794</v>
      </c>
      <c r="I15" s="11">
        <f t="shared" si="5"/>
        <v>43.368107302533531</v>
      </c>
      <c r="J15" s="11">
        <f t="shared" si="5"/>
        <v>50.596125186289115</v>
      </c>
      <c r="K15" s="11">
        <f t="shared" si="5"/>
        <v>57.824143070044705</v>
      </c>
      <c r="L15" s="11">
        <f t="shared" si="5"/>
        <v>65.052160953800296</v>
      </c>
      <c r="M15" s="11">
        <f t="shared" si="5"/>
        <v>72.28017883755588</v>
      </c>
      <c r="N15" s="11" t="e">
        <f>N17*$C$15*$D$15/$D$17</f>
        <v>#VALUE!</v>
      </c>
      <c r="O15" s="4" t="s">
        <v>1</v>
      </c>
    </row>
    <row r="16" spans="1:15">
      <c r="B16" s="3" t="s">
        <v>2</v>
      </c>
      <c r="C16" s="18">
        <v>0.88</v>
      </c>
      <c r="D16" s="20">
        <v>1</v>
      </c>
      <c r="E16" s="11">
        <f>E17*$C$16*$D$16/$D$17</f>
        <v>13.114754098360658</v>
      </c>
      <c r="F16" s="11">
        <f t="shared" ref="F16:M16" si="6">F17*$C$16*$D$16/$D$17</f>
        <v>19.672131147540984</v>
      </c>
      <c r="G16" s="11">
        <f t="shared" si="6"/>
        <v>26.229508196721316</v>
      </c>
      <c r="H16" s="11">
        <f t="shared" si="6"/>
        <v>32.786885245901637</v>
      </c>
      <c r="I16" s="11">
        <f t="shared" si="6"/>
        <v>39.344262295081968</v>
      </c>
      <c r="J16" s="11">
        <f t="shared" si="6"/>
        <v>45.901639344262293</v>
      </c>
      <c r="K16" s="11">
        <f t="shared" si="6"/>
        <v>52.459016393442631</v>
      </c>
      <c r="L16" s="11">
        <f t="shared" si="6"/>
        <v>59.016393442622949</v>
      </c>
      <c r="M16" s="11">
        <f t="shared" si="6"/>
        <v>65.573770491803273</v>
      </c>
      <c r="N16" s="11" t="e">
        <f>N17*$C$16*$D$16/$D$17</f>
        <v>#VALUE!</v>
      </c>
      <c r="O16" s="4" t="s">
        <v>2</v>
      </c>
    </row>
    <row r="17" spans="1:15">
      <c r="B17" s="22" t="s">
        <v>5</v>
      </c>
      <c r="C17" s="23">
        <f>(C14*D14+C15*D15+C16*D16)/D17</f>
        <v>1.3420000000000001</v>
      </c>
      <c r="D17" s="23">
        <f>D14+D15+D16</f>
        <v>5</v>
      </c>
      <c r="E17" s="24">
        <f>E13/$C$17</f>
        <v>74.515648286140092</v>
      </c>
      <c r="F17" s="24">
        <f t="shared" ref="F17:N17" si="7">F13/$C$17</f>
        <v>111.77347242921013</v>
      </c>
      <c r="G17" s="24">
        <f t="shared" si="7"/>
        <v>149.03129657228018</v>
      </c>
      <c r="H17" s="24">
        <f t="shared" si="7"/>
        <v>186.28912071535021</v>
      </c>
      <c r="I17" s="24">
        <f t="shared" si="7"/>
        <v>223.54694485842026</v>
      </c>
      <c r="J17" s="24">
        <f t="shared" si="7"/>
        <v>260.80476900149029</v>
      </c>
      <c r="K17" s="24">
        <f t="shared" si="7"/>
        <v>298.06259314456037</v>
      </c>
      <c r="L17" s="24">
        <f t="shared" si="7"/>
        <v>335.32041728763039</v>
      </c>
      <c r="M17" s="24">
        <f t="shared" si="7"/>
        <v>372.57824143070042</v>
      </c>
      <c r="N17" s="24" t="e">
        <f t="shared" si="7"/>
        <v>#VALUE!</v>
      </c>
      <c r="O17" s="26" t="s">
        <v>8</v>
      </c>
    </row>
    <row r="20" spans="1:15" ht="15.75" thickBot="1">
      <c r="B20" s="2" t="s">
        <v>16</v>
      </c>
    </row>
    <row r="21" spans="1:15" ht="15.75" thickBot="1">
      <c r="B21" s="27" t="s">
        <v>11</v>
      </c>
      <c r="C21" s="28" t="s">
        <v>4</v>
      </c>
      <c r="D21" s="28" t="s">
        <v>3</v>
      </c>
      <c r="E21" s="29" t="s">
        <v>6</v>
      </c>
      <c r="F21" s="30"/>
      <c r="G21" s="30"/>
      <c r="H21" s="30"/>
      <c r="I21" s="30"/>
      <c r="J21" s="30"/>
      <c r="K21" s="30"/>
      <c r="L21" s="30"/>
      <c r="M21" s="31"/>
      <c r="N21" s="3"/>
      <c r="O21" s="4"/>
    </row>
    <row r="22" spans="1:15" ht="15.75" thickBot="1">
      <c r="B22" s="27"/>
      <c r="C22" s="28"/>
      <c r="D22" s="28"/>
      <c r="E22" s="5">
        <v>100</v>
      </c>
      <c r="F22" s="6">
        <v>150</v>
      </c>
      <c r="G22" s="6">
        <v>200</v>
      </c>
      <c r="H22" s="6">
        <v>250</v>
      </c>
      <c r="I22" s="6">
        <v>300</v>
      </c>
      <c r="J22" s="6">
        <v>350</v>
      </c>
      <c r="K22" s="6">
        <v>400</v>
      </c>
      <c r="L22" s="6">
        <v>450</v>
      </c>
      <c r="M22" s="7">
        <v>500</v>
      </c>
      <c r="N22" s="21" t="s">
        <v>13</v>
      </c>
      <c r="O22" s="4" t="s">
        <v>7</v>
      </c>
    </row>
    <row r="23" spans="1:15">
      <c r="A23" s="1" t="s">
        <v>10</v>
      </c>
      <c r="B23" s="3" t="s">
        <v>0</v>
      </c>
      <c r="C23" s="18">
        <v>1.62</v>
      </c>
      <c r="D23" s="18">
        <v>2</v>
      </c>
      <c r="E23" s="8">
        <f>E26*$C$23*($D$23/$D$26)</f>
        <v>75.38389948813402</v>
      </c>
      <c r="F23" s="8">
        <f t="shared" ref="F23:N23" si="8">F26*$C$23*$D$23/$D$26</f>
        <v>113.07584923220102</v>
      </c>
      <c r="G23" s="8">
        <f t="shared" si="8"/>
        <v>150.76779897626804</v>
      </c>
      <c r="H23" s="8">
        <f t="shared" si="8"/>
        <v>188.45974872033506</v>
      </c>
      <c r="I23" s="8">
        <f t="shared" si="8"/>
        <v>226.15169846440205</v>
      </c>
      <c r="J23" s="8">
        <f t="shared" si="8"/>
        <v>263.84364820846906</v>
      </c>
      <c r="K23" s="8">
        <f t="shared" si="8"/>
        <v>301.53559795253608</v>
      </c>
      <c r="L23" s="8">
        <f t="shared" si="8"/>
        <v>339.2275476966031</v>
      </c>
      <c r="M23" s="8">
        <f t="shared" si="8"/>
        <v>376.91949744067011</v>
      </c>
      <c r="N23" s="8" t="e">
        <f t="shared" si="8"/>
        <v>#VALUE!</v>
      </c>
      <c r="O23" s="4" t="s">
        <v>0</v>
      </c>
    </row>
    <row r="24" spans="1:15">
      <c r="A24" s="1" t="s">
        <v>15</v>
      </c>
      <c r="B24" s="3" t="s">
        <v>1</v>
      </c>
      <c r="C24" s="18">
        <v>0.97</v>
      </c>
      <c r="D24" s="18">
        <v>1</v>
      </c>
      <c r="E24" s="11">
        <f>E26*$C$24*($D$24/$D$26)</f>
        <v>22.568636575151231</v>
      </c>
      <c r="F24" s="11">
        <f t="shared" ref="F24:N24" si="9">F26*$C$24*$D$24/$D$26</f>
        <v>33.852954862726847</v>
      </c>
      <c r="G24" s="11">
        <f t="shared" si="9"/>
        <v>45.137273150302462</v>
      </c>
      <c r="H24" s="11">
        <f t="shared" si="9"/>
        <v>56.421591437878085</v>
      </c>
      <c r="I24" s="11">
        <f t="shared" si="9"/>
        <v>67.705909725453694</v>
      </c>
      <c r="J24" s="11">
        <f t="shared" si="9"/>
        <v>78.990228013029309</v>
      </c>
      <c r="K24" s="11">
        <f t="shared" si="9"/>
        <v>90.274546300604925</v>
      </c>
      <c r="L24" s="11">
        <f t="shared" si="9"/>
        <v>101.55886458818053</v>
      </c>
      <c r="M24" s="11">
        <f t="shared" si="9"/>
        <v>112.84318287575617</v>
      </c>
      <c r="N24" s="11" t="e">
        <f t="shared" si="9"/>
        <v>#VALUE!</v>
      </c>
      <c r="O24" s="4" t="s">
        <v>1</v>
      </c>
    </row>
    <row r="25" spans="1:15">
      <c r="B25" s="3" t="s">
        <v>2</v>
      </c>
      <c r="C25" s="18">
        <v>0.88</v>
      </c>
      <c r="D25" s="19">
        <v>0.05</v>
      </c>
      <c r="E25" s="11">
        <f>E26*($D$25*$D$23/$D$26)*$C$25</f>
        <v>2.0474639367147511</v>
      </c>
      <c r="F25" s="11">
        <f t="shared" ref="F25:N25" si="10">F26*($D$25*$D$23/$D$26)*$C$25</f>
        <v>3.0711959050721265</v>
      </c>
      <c r="G25" s="11">
        <f t="shared" si="10"/>
        <v>4.0949278734295023</v>
      </c>
      <c r="H25" s="11">
        <f t="shared" si="10"/>
        <v>5.1186598417868776</v>
      </c>
      <c r="I25" s="11">
        <f t="shared" si="10"/>
        <v>6.142391810144253</v>
      </c>
      <c r="J25" s="11">
        <f t="shared" si="10"/>
        <v>7.1661237785016292</v>
      </c>
      <c r="K25" s="11">
        <f t="shared" si="10"/>
        <v>8.1898557468590045</v>
      </c>
      <c r="L25" s="11">
        <f t="shared" si="10"/>
        <v>9.213587715216379</v>
      </c>
      <c r="M25" s="11">
        <f t="shared" si="10"/>
        <v>10.237319683573755</v>
      </c>
      <c r="N25" s="11" t="e">
        <f t="shared" si="10"/>
        <v>#VALUE!</v>
      </c>
      <c r="O25" s="4" t="s">
        <v>2</v>
      </c>
    </row>
    <row r="26" spans="1:15">
      <c r="B26" s="22" t="s">
        <v>5</v>
      </c>
      <c r="C26" s="23">
        <f>(C23*D23+C24*D24+C25*D25*D23)/D26</f>
        <v>1.3864516129032258</v>
      </c>
      <c r="D26" s="23">
        <f>D23+D24+D25*D23</f>
        <v>3.1</v>
      </c>
      <c r="E26" s="24">
        <f>E22/$C$26</f>
        <v>72.126570497906002</v>
      </c>
      <c r="F26" s="24">
        <f t="shared" ref="F26:N26" si="11">F22/$C$26</f>
        <v>108.189855746859</v>
      </c>
      <c r="G26" s="24">
        <f t="shared" si="11"/>
        <v>144.253140995812</v>
      </c>
      <c r="H26" s="24">
        <f t="shared" si="11"/>
        <v>180.31642624476501</v>
      </c>
      <c r="I26" s="24">
        <f t="shared" si="11"/>
        <v>216.37971149371799</v>
      </c>
      <c r="J26" s="24">
        <f t="shared" si="11"/>
        <v>252.442996742671</v>
      </c>
      <c r="K26" s="24">
        <f t="shared" si="11"/>
        <v>288.50628199162401</v>
      </c>
      <c r="L26" s="24">
        <f t="shared" si="11"/>
        <v>324.56956724057699</v>
      </c>
      <c r="M26" s="24">
        <f t="shared" si="11"/>
        <v>360.63285248953002</v>
      </c>
      <c r="N26" s="24" t="e">
        <f t="shared" si="11"/>
        <v>#VALUE!</v>
      </c>
      <c r="O26" s="26" t="s">
        <v>8</v>
      </c>
    </row>
    <row r="28" spans="1:15">
      <c r="B28" s="2" t="s">
        <v>17</v>
      </c>
    </row>
  </sheetData>
  <sheetProtection password="C6CD" sheet="1" objects="1" scenarios="1" selectLockedCells="1"/>
  <mergeCells count="12">
    <mergeCell ref="B21:B22"/>
    <mergeCell ref="C21:C22"/>
    <mergeCell ref="D21:D22"/>
    <mergeCell ref="E21:M21"/>
    <mergeCell ref="E3:M3"/>
    <mergeCell ref="D3:D4"/>
    <mergeCell ref="C3:C4"/>
    <mergeCell ref="B3:B4"/>
    <mergeCell ref="B12:B13"/>
    <mergeCell ref="C12:C13"/>
    <mergeCell ref="D12:D13"/>
    <mergeCell ref="E12:M12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2019-07-22T07:43:45Z</dcterms:modified>
</cp:coreProperties>
</file>